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 tabRatio="865"/>
  </bookViews>
  <sheets>
    <sheet name="万象府二期工程量清单" sheetId="1" r:id="rId1"/>
  </sheets>
  <definedNames>
    <definedName name="_xlnm._FilterDatabase" localSheetId="0" hidden="1">万象府二期工程量清单!$A$3:$K$42</definedName>
    <definedName name="page1">#N/A</definedName>
    <definedName name="_xlnm.Print_Area" localSheetId="0">万象府二期工程量清单!$A$1:$K$43</definedName>
  </definedNames>
  <calcPr calcId="144525"/>
</workbook>
</file>

<file path=xl/sharedStrings.xml><?xml version="1.0" encoding="utf-8"?>
<sst xmlns="http://schemas.openxmlformats.org/spreadsheetml/2006/main" count="120" uniqueCount="71">
  <si>
    <t>济宁万象府项目二期供电工程招标清单（红线内土建）</t>
  </si>
  <si>
    <t>序号</t>
  </si>
  <si>
    <t>项目名称</t>
  </si>
  <si>
    <t>工作内容</t>
  </si>
  <si>
    <t>工程量</t>
  </si>
  <si>
    <t>单位</t>
  </si>
  <si>
    <t>材料供应（含税价）</t>
  </si>
  <si>
    <t>人工施工费（含税价）</t>
  </si>
  <si>
    <t>合价（含税价）</t>
  </si>
  <si>
    <t>备注</t>
  </si>
  <si>
    <t>单价</t>
  </si>
  <si>
    <t>合价</t>
  </si>
  <si>
    <t>（元）</t>
  </si>
  <si>
    <t>华润二期</t>
  </si>
  <si>
    <t>一</t>
  </si>
  <si>
    <t>室外工程</t>
  </si>
  <si>
    <t>电缆排管，塑料管MPP:φ110</t>
  </si>
  <si>
    <t>电缆保护管2*MPPφ110                             工作内容： 
1、排管、C30混凝土包封；
2、管枕安装，警示带敷设及标志桩安装；
3、完成电缆沟安装的其他一切相关工程内容及材料费用；
5、具体做法详见施工图；                                                                               6.配管、锯管、煨弯、管口处理、接管、封管口等一切相关工作；                                               7.其他满足图纸设计要求及供电公司标准要求等一切相关工作。</t>
  </si>
  <si>
    <t>m</t>
  </si>
  <si>
    <t>土方开挖</t>
  </si>
  <si>
    <t>土方开挖
1.土方类别：自行综合考虑；
2.挖深：满足设计要求；
3.运距：运至场内甲方指定位置，运距自行考虑；
4.部位：电缆沟及检查井；
5.含沟槽排水，降水费用。</t>
  </si>
  <si>
    <t>m3</t>
  </si>
  <si>
    <t>土方回填</t>
  </si>
  <si>
    <t>土方回填
1.土方类别：素土；
2.沟底原土夯实；                   
3.分层夯实。
4.部位：电缆沟及检查井，电缆沟盖板以上覆土30cm；
5.其他满足设计及图纸要求。</t>
  </si>
  <si>
    <t xml:space="preserve">土方弃运   </t>
  </si>
  <si>
    <t>土方弃运                                                  
1.余土弃置，装车运至卸土消纳点（承包商自行考虑）。</t>
  </si>
  <si>
    <t>灰土回填</t>
  </si>
  <si>
    <t>土方回填
1.土方类别：2：8灰土；
2.沟底原土夯实 ；                   
3.分层夯实。
4.部位：电缆沟；
5.其他满足设计及图纸要求。</t>
  </si>
  <si>
    <t>电缆沟1000*800（含盖板）</t>
  </si>
  <si>
    <t xml:space="preserve">
1.垫层C15混凝土及沟壁C30抗渗混凝土浇筑(抗渗等级不低于P4)及钢筋绑扎，板缝1：2.5水泥砂浆抹缝；
2.内壁及底板处采用1：3防水砂浆（掺5%防水剂）抹面20mm厚，沟壁外侧及与底板交界处涂刷防水涂料阴阳角水泥砂井做圆角；
3.电缆沟降缝间距50m，缝宽30mm，内用沥青麻丝塞严；
4.电缆支架纵向间距750mm选用复合电缆支架，沿电缆沟全场间隔75m设置防火阻燃包封堵；
5.其他满足图纸设计要求及供电公司标准要求等一切相关工作。</t>
  </si>
  <si>
    <t>10kv 2000*2000（双通井）</t>
  </si>
  <si>
    <t xml:space="preserve">
1.垫层材质及厚度:100厚C15混凝土垫层；
2.检查井底板及侧壁材质、规格:C30混凝土，HRB400钢筋，采用现浇混凝体；
3.盖板材质、规格:C30混凝土，HRB400钢筋，采用现浇混凝体，采用C35细石混凝土灌缝，顶板抹灰采用20厚1：2.5防水水泥砂浆后铺贴卷材防水；
4.井盖、井圈材质及规格:采用高强复合防盗电力电缆井盖具备双层防渗功能，满足供电局要求；
5.防渗、防水要求:井侧底部及四周为SBS防水卷材，详见设计图纸；
6.出线套管内电缆防水封堵打口，满足防渗、防水要求；
7.接地装置:详见设计图纸；
8.钢筋篦子、集水坑；
9、其他满足图纸设计要求及供电公司标准要求等一切相关工作。</t>
  </si>
  <si>
    <t>座</t>
  </si>
  <si>
    <t>10kv 2000*2000（三通井）</t>
  </si>
  <si>
    <t>10kv 2000*2000（四通井）</t>
  </si>
  <si>
    <t>0.4kv 1500*1500（双通井）</t>
  </si>
  <si>
    <t>0.4kv 1500*1500（三通井）</t>
  </si>
  <si>
    <t>0.4kv 1500*1500（四通井）</t>
  </si>
  <si>
    <t>幼儿园箱变400KVA箱式变电站基础</t>
  </si>
  <si>
    <t>1.含土建基础、网门护栏、基础槽钢、标识牌、防火封堵等                      2.制作标识、标牌，需满足供电公司验收移交等一切相关标准要求。                            3.接地线平直、下料、测量、打眼、上胀塞、煨弯、上卡子、敷设、焊接、刷漆、系统调试等一切相关工作</t>
  </si>
  <si>
    <t>二</t>
  </si>
  <si>
    <t>室内部分</t>
  </si>
  <si>
    <t>配电室内设备基础</t>
  </si>
  <si>
    <t xml:space="preserve">配电室内设备基础
工作内容： 
1、土方开挖与回填综合考虑开挖方式、三七灰土、基础垫层C25、基础砖砌体、砂浆、预制盖板、地面等完成配电室内设备基础的一切相关工程内容及材料费用；
2、具体做法详见施工图。 </t>
  </si>
  <si>
    <t>项</t>
  </si>
  <si>
    <t>三</t>
  </si>
  <si>
    <t>幼儿园箱变</t>
  </si>
  <si>
    <t>400KVA箱式变电站基础</t>
  </si>
  <si>
    <t xml:space="preserve">组合型成套箱式变电站
1.名称:400KVA箱变基础
2.外形尺寸:4000*3000*1900
3.配置:符合设计要求
4.含土建基础、接地网热镀锌扁钢60*6 、网门护栏、基础槽钢、标识牌、防火封堵等
5.制作标识、标牌，需满足供电公司验收移交等一切相关标准要求；                               6.具体做法详见施工图。
                            </t>
  </si>
  <si>
    <t>四</t>
  </si>
  <si>
    <t>暂定量</t>
  </si>
  <si>
    <t>排管</t>
  </si>
  <si>
    <t>电缆保护管3*MPP-125                              工作内容： 
1、排管、C30混凝土包封；
2、管枕安装，警示带敷设及标志桩安装；
3、完成电缆沟安装的其他一切相关工程内容及材料费用；
5、具体做法详见施工图；                                                                               6.配管、锯管、煨弯、管口处理、接管、封管口等一切相关工作；                                               7.其他满足图纸设计要求及供电公司标准要求等一切相关工作。</t>
  </si>
  <si>
    <t>电缆保护管4*MPP-125                              工作内容： 
1、排管、C30混凝土包封；
2、管枕安装，警示带敷设及标志桩安装；
3、完成电缆沟安装的其他一切相关工程内容及材料费用；
5、具体做法详见施工图；                                                                               6.配管、锯管、煨弯、管口处理、接管、封管口等一切相关工作；                                               7.其他满足图纸设计要求及供电公司标准要求等一切相关工作。</t>
  </si>
  <si>
    <t>电缆保护管5*MPP-125                              工作内容： 
1、排管、C30混凝土包封；
2、管枕安装，警示带敷设及标志桩安装；
3、完成电缆沟安装的其他一切相关工程内容及材料费用；
5、具体做法详见施工图；                                                                               6.配管、锯管、煨弯、管口处理、接管、封管口等一切相关工作；                                               7.其他满足图纸设计要求及供电公司标准要求等一切相关工作。</t>
  </si>
  <si>
    <t>电缆保护管6*MPP-125
工作内容： 
1、排管、C30混凝土包封；
2、管枕安装，警示带敷设及标志桩安装；
3、完成电缆沟安装的其他一切相关工程内容及材料费用；
4、具体做法详见施工图。</t>
  </si>
  <si>
    <t xml:space="preserve">电缆保护管7*MPP-125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</si>
  <si>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电缆保护管8*MPP-125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</si>
  <si>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电缆保护管10*MPP-125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</si>
  <si>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电缆保护管12*MPP-125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</si>
  <si>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电缆保护管16*MPP-125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</si>
  <si>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电缆保护管3*MPP-150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</si>
  <si>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电缆保护管5*MPP-150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</si>
  <si>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电缆保护管6*MPP-150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</si>
  <si>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电缆保护管7*MPP-150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</si>
  <si>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电缆保护管8*MPP-150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</si>
  <si>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电缆保护管15*MPP-150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</si>
  <si>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电缆保护管16*MPP-150
工作内容： 
1、排管、C30混凝土包封；
2、管枕安装，警示带敷设及标志桩安装；
3、完成电缆沟安装的其他一切相关工程内容及材料费用；
4、具体做法详见施工图。 </t>
  </si>
  <si>
    <t xml:space="preserve">电缆保护管20*MPP-150
工作内容： 
1、排管、C30混凝土包封；
2、管枕安装，警示带敷设及标志桩安装；
3、完成电缆沟安装的其他一切相关工程内容及材料费用；
4、具体做法详见施工图。 </t>
  </si>
  <si>
    <t>合计（含税）：</t>
  </si>
  <si>
    <r>
      <rPr>
        <sz val="11"/>
        <color theme="1"/>
        <rFont val="宋体"/>
        <charset val="134"/>
        <scheme val="minor"/>
      </rPr>
      <t>备注：根据实际工程量据实结算
报价单位</t>
    </r>
    <r>
      <rPr>
        <u/>
        <sz val="11"/>
        <color theme="1"/>
        <rFont val="宋体"/>
        <charset val="134"/>
        <scheme val="minor"/>
      </rPr>
      <t xml:space="preserve">：                  </t>
    </r>
    <r>
      <rPr>
        <sz val="11"/>
        <color theme="1"/>
        <rFont val="宋体"/>
        <charset val="134"/>
        <scheme val="minor"/>
      </rPr>
      <t xml:space="preserve">
报价人</t>
    </r>
    <r>
      <rPr>
        <u/>
        <sz val="11"/>
        <color theme="1"/>
        <rFont val="宋体"/>
        <charset val="134"/>
        <scheme val="minor"/>
      </rPr>
      <t xml:space="preserve">：                    </t>
    </r>
    <r>
      <rPr>
        <sz val="11"/>
        <color theme="1"/>
        <rFont val="宋体"/>
        <charset val="134"/>
        <scheme val="minor"/>
      </rPr>
      <t xml:space="preserve">
联系方式</t>
    </r>
    <r>
      <rPr>
        <u/>
        <sz val="11"/>
        <color theme="1"/>
        <rFont val="宋体"/>
        <charset val="134"/>
        <scheme val="minor"/>
      </rPr>
      <t xml:space="preserve">：                   </t>
    </r>
    <r>
      <rPr>
        <sz val="11"/>
        <color theme="1"/>
        <rFont val="宋体"/>
        <charset val="134"/>
        <scheme val="minor"/>
      </rPr>
      <t xml:space="preserve"> 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</si>
</sst>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0" borderId="0"/>
    <xf numFmtId="0" fontId="15" fillId="0" borderId="0">
      <alignment vertical="center"/>
    </xf>
    <xf numFmtId="0" fontId="33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/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/>
    <xf numFmtId="0" fontId="2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/>
    <xf numFmtId="176" fontId="19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177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177" fontId="14" fillId="0" borderId="1" xfId="0" applyNumberFormat="1" applyFont="1" applyBorder="1" applyAlignment="1">
      <alignment horizontal="right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4 4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 2_土方、护壁、小市政工程清单分册（二标段）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100" xfId="56"/>
    <cellStyle name="Normal" xfId="57"/>
    <cellStyle name="常规 2 4" xfId="58"/>
    <cellStyle name="常规 11" xfId="59"/>
    <cellStyle name="常规 14" xfId="60"/>
    <cellStyle name="常规 2" xfId="61"/>
    <cellStyle name="常规 2 2 13" xfId="62"/>
    <cellStyle name="常规 2 2 2 2 6" xfId="63"/>
    <cellStyle name="常规 3 2" xfId="64"/>
    <cellStyle name="常规 50 2 2" xfId="65"/>
    <cellStyle name="千位分隔 5" xfId="6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43"/>
  <sheetViews>
    <sheetView tabSelected="1" view="pageBreakPreview" zoomScale="85" zoomScaleNormal="100" workbookViewId="0">
      <pane ySplit="3" topLeftCell="A4" activePane="bottomLeft" state="frozen"/>
      <selection/>
      <selection pane="bottomLeft" activeCell="F7" sqref="F7"/>
    </sheetView>
  </sheetViews>
  <sheetFormatPr defaultColWidth="9" defaultRowHeight="13.5"/>
  <cols>
    <col min="1" max="1" width="4.375" style="5" customWidth="1"/>
    <col min="2" max="2" width="9.5" style="6" customWidth="1"/>
    <col min="3" max="3" width="55" style="7" customWidth="1"/>
    <col min="4" max="4" width="9.875" style="8" customWidth="1"/>
    <col min="5" max="5" width="4.875" style="5" customWidth="1"/>
    <col min="6" max="6" width="11.7666666666667" style="8" customWidth="1"/>
    <col min="7" max="7" width="10.5833333333333" style="8" customWidth="1"/>
    <col min="8" max="8" width="12.0583333333333" style="8" customWidth="1"/>
    <col min="9" max="9" width="11.4666666666667" style="8" customWidth="1"/>
    <col min="10" max="10" width="14.5" style="8" customWidth="1"/>
    <col min="11" max="11" width="13.125" style="9" customWidth="1"/>
    <col min="12" max="16384" width="9" style="9"/>
  </cols>
  <sheetData>
    <row r="1" s="1" customFormat="1" ht="33.75" spans="1:11">
      <c r="A1" s="10" t="s">
        <v>0</v>
      </c>
      <c r="B1" s="11"/>
      <c r="C1" s="11"/>
      <c r="D1" s="10"/>
      <c r="E1" s="10"/>
      <c r="F1" s="12"/>
      <c r="G1" s="12"/>
      <c r="H1" s="12"/>
      <c r="I1" s="12"/>
      <c r="J1" s="12"/>
      <c r="K1" s="10"/>
    </row>
    <row r="2" s="2" customFormat="1" ht="16" customHeight="1" spans="1:11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4" t="s">
        <v>6</v>
      </c>
      <c r="G2" s="14"/>
      <c r="H2" s="14" t="s">
        <v>7</v>
      </c>
      <c r="I2" s="14"/>
      <c r="J2" s="14" t="s">
        <v>8</v>
      </c>
      <c r="K2" s="51" t="s">
        <v>9</v>
      </c>
    </row>
    <row r="3" s="2" customFormat="1" ht="11.25" spans="1:11">
      <c r="A3" s="13"/>
      <c r="B3" s="13"/>
      <c r="C3" s="13"/>
      <c r="D3" s="14"/>
      <c r="E3" s="13"/>
      <c r="F3" s="14" t="s">
        <v>10</v>
      </c>
      <c r="G3" s="14" t="s">
        <v>11</v>
      </c>
      <c r="H3" s="14" t="s">
        <v>10</v>
      </c>
      <c r="I3" s="14" t="s">
        <v>11</v>
      </c>
      <c r="J3" s="14" t="s">
        <v>12</v>
      </c>
      <c r="K3" s="51"/>
    </row>
    <row r="4" s="1" customFormat="1" ht="14.25" spans="1:11">
      <c r="A4" s="15"/>
      <c r="B4" s="16" t="s">
        <v>13</v>
      </c>
      <c r="C4" s="17"/>
      <c r="D4" s="18"/>
      <c r="E4" s="19"/>
      <c r="F4" s="20"/>
      <c r="G4" s="20"/>
      <c r="H4" s="20"/>
      <c r="I4" s="20"/>
      <c r="J4" s="20"/>
      <c r="K4" s="52"/>
    </row>
    <row r="5" s="3" customFormat="1" ht="12" outlineLevel="1" spans="1:11">
      <c r="A5" s="21" t="s">
        <v>14</v>
      </c>
      <c r="B5" s="19" t="s">
        <v>15</v>
      </c>
      <c r="C5" s="22"/>
      <c r="D5" s="23"/>
      <c r="E5" s="24"/>
      <c r="F5" s="25"/>
      <c r="G5" s="25"/>
      <c r="H5" s="25"/>
      <c r="I5" s="25"/>
      <c r="J5" s="25"/>
      <c r="K5" s="53"/>
    </row>
    <row r="6" ht="78.75" outlineLevel="2" spans="1:11">
      <c r="A6" s="24">
        <v>1</v>
      </c>
      <c r="B6" s="26" t="s">
        <v>16</v>
      </c>
      <c r="C6" s="27" t="s">
        <v>17</v>
      </c>
      <c r="D6" s="28">
        <f>361.82/3</f>
        <v>120.606666666667</v>
      </c>
      <c r="E6" s="29" t="s">
        <v>18</v>
      </c>
      <c r="F6" s="28"/>
      <c r="G6" s="28"/>
      <c r="H6" s="28"/>
      <c r="I6" s="28"/>
      <c r="J6" s="28">
        <f t="shared" ref="J6:J25" si="0">I6+G6</f>
        <v>0</v>
      </c>
      <c r="K6" s="54"/>
    </row>
    <row r="7" ht="67.5" outlineLevel="2" spans="1:11">
      <c r="A7" s="24">
        <v>2</v>
      </c>
      <c r="B7" s="30" t="s">
        <v>19</v>
      </c>
      <c r="C7" s="27" t="s">
        <v>20</v>
      </c>
      <c r="D7" s="28">
        <f>3455.22/3</f>
        <v>1151.74</v>
      </c>
      <c r="E7" s="31" t="s">
        <v>21</v>
      </c>
      <c r="F7" s="28"/>
      <c r="G7" s="28"/>
      <c r="H7" s="28"/>
      <c r="I7" s="28"/>
      <c r="J7" s="28">
        <f t="shared" si="0"/>
        <v>0</v>
      </c>
      <c r="K7" s="54"/>
    </row>
    <row r="8" ht="67.5" outlineLevel="2" spans="1:11">
      <c r="A8" s="24">
        <v>3</v>
      </c>
      <c r="B8" s="30" t="s">
        <v>22</v>
      </c>
      <c r="C8" s="27" t="s">
        <v>23</v>
      </c>
      <c r="D8" s="28">
        <f>912.14/3</f>
        <v>304.046666666667</v>
      </c>
      <c r="E8" s="31" t="s">
        <v>21</v>
      </c>
      <c r="F8" s="28"/>
      <c r="G8" s="28"/>
      <c r="H8" s="28"/>
      <c r="I8" s="28"/>
      <c r="J8" s="28">
        <f t="shared" si="0"/>
        <v>0</v>
      </c>
      <c r="K8" s="54"/>
    </row>
    <row r="9" ht="31" customHeight="1" outlineLevel="2" spans="1:11">
      <c r="A9" s="24">
        <v>4</v>
      </c>
      <c r="B9" s="30" t="s">
        <v>24</v>
      </c>
      <c r="C9" s="27" t="s">
        <v>25</v>
      </c>
      <c r="D9" s="28">
        <f>2018.176/3</f>
        <v>672.725333333333</v>
      </c>
      <c r="E9" s="31" t="s">
        <v>21</v>
      </c>
      <c r="F9" s="28"/>
      <c r="G9" s="28"/>
      <c r="H9" s="28"/>
      <c r="I9" s="28"/>
      <c r="J9" s="28">
        <f t="shared" si="0"/>
        <v>0</v>
      </c>
      <c r="K9" s="54"/>
    </row>
    <row r="10" ht="67.5" outlineLevel="2" spans="1:11">
      <c r="A10" s="24">
        <v>5</v>
      </c>
      <c r="B10" s="30" t="s">
        <v>26</v>
      </c>
      <c r="C10" s="27" t="s">
        <v>27</v>
      </c>
      <c r="D10" s="28">
        <f>656.13/3</f>
        <v>218.71</v>
      </c>
      <c r="E10" s="31" t="s">
        <v>21</v>
      </c>
      <c r="F10" s="28"/>
      <c r="G10" s="28"/>
      <c r="H10" s="28"/>
      <c r="I10" s="28"/>
      <c r="J10" s="28">
        <f t="shared" si="0"/>
        <v>0</v>
      </c>
      <c r="K10" s="54"/>
    </row>
    <row r="11" ht="108" outlineLevel="2" spans="1:11">
      <c r="A11" s="24">
        <v>6</v>
      </c>
      <c r="B11" s="32" t="s">
        <v>28</v>
      </c>
      <c r="C11" s="33" t="s">
        <v>29</v>
      </c>
      <c r="D11" s="34">
        <f>1226.15/3</f>
        <v>408.716666666667</v>
      </c>
      <c r="E11" s="31" t="s">
        <v>18</v>
      </c>
      <c r="F11" s="28"/>
      <c r="G11" s="28"/>
      <c r="H11" s="28"/>
      <c r="I11" s="28"/>
      <c r="J11" s="28">
        <f t="shared" si="0"/>
        <v>0</v>
      </c>
      <c r="K11" s="54"/>
    </row>
    <row r="12" ht="156" outlineLevel="2" spans="1:11">
      <c r="A12" s="24">
        <v>7</v>
      </c>
      <c r="B12" s="32" t="s">
        <v>30</v>
      </c>
      <c r="C12" s="33" t="s">
        <v>31</v>
      </c>
      <c r="D12" s="28">
        <v>3</v>
      </c>
      <c r="E12" s="31" t="s">
        <v>32</v>
      </c>
      <c r="F12" s="28"/>
      <c r="G12" s="28"/>
      <c r="H12" s="28"/>
      <c r="I12" s="28"/>
      <c r="J12" s="28">
        <f t="shared" si="0"/>
        <v>0</v>
      </c>
      <c r="K12" s="54"/>
    </row>
    <row r="13" ht="156" outlineLevel="2" spans="1:11">
      <c r="A13" s="24">
        <v>8</v>
      </c>
      <c r="B13" s="32" t="s">
        <v>33</v>
      </c>
      <c r="C13" s="33" t="s">
        <v>31</v>
      </c>
      <c r="D13" s="28">
        <v>2</v>
      </c>
      <c r="E13" s="31" t="s">
        <v>32</v>
      </c>
      <c r="F13" s="28"/>
      <c r="G13" s="28"/>
      <c r="H13" s="28"/>
      <c r="I13" s="28"/>
      <c r="J13" s="28">
        <f t="shared" si="0"/>
        <v>0</v>
      </c>
      <c r="K13" s="54"/>
    </row>
    <row r="14" ht="156" outlineLevel="2" spans="1:11">
      <c r="A14" s="24">
        <v>9</v>
      </c>
      <c r="B14" s="35" t="s">
        <v>34</v>
      </c>
      <c r="C14" s="33" t="s">
        <v>31</v>
      </c>
      <c r="D14" s="28">
        <v>1</v>
      </c>
      <c r="E14" s="31" t="s">
        <v>32</v>
      </c>
      <c r="F14" s="28"/>
      <c r="G14" s="28"/>
      <c r="H14" s="28"/>
      <c r="I14" s="28"/>
      <c r="J14" s="28">
        <f t="shared" si="0"/>
        <v>0</v>
      </c>
      <c r="K14" s="54"/>
    </row>
    <row r="15" ht="156" outlineLevel="2" spans="1:11">
      <c r="A15" s="24">
        <v>10</v>
      </c>
      <c r="B15" s="32" t="s">
        <v>35</v>
      </c>
      <c r="C15" s="33" t="s">
        <v>31</v>
      </c>
      <c r="D15" s="28">
        <v>21</v>
      </c>
      <c r="E15" s="31" t="s">
        <v>32</v>
      </c>
      <c r="F15" s="28"/>
      <c r="G15" s="28"/>
      <c r="H15" s="28"/>
      <c r="I15" s="28"/>
      <c r="J15" s="28">
        <f t="shared" si="0"/>
        <v>0</v>
      </c>
      <c r="K15" s="54"/>
    </row>
    <row r="16" ht="156" outlineLevel="2" spans="1:11">
      <c r="A16" s="24">
        <v>11</v>
      </c>
      <c r="B16" s="35" t="s">
        <v>36</v>
      </c>
      <c r="C16" s="33" t="s">
        <v>31</v>
      </c>
      <c r="D16" s="28">
        <v>17</v>
      </c>
      <c r="E16" s="31" t="s">
        <v>32</v>
      </c>
      <c r="F16" s="28"/>
      <c r="G16" s="28"/>
      <c r="H16" s="28"/>
      <c r="I16" s="28"/>
      <c r="J16" s="28">
        <f t="shared" si="0"/>
        <v>0</v>
      </c>
      <c r="K16" s="54"/>
    </row>
    <row r="17" ht="156" outlineLevel="2" spans="1:11">
      <c r="A17" s="24">
        <v>12</v>
      </c>
      <c r="B17" s="35" t="s">
        <v>37</v>
      </c>
      <c r="C17" s="33" t="s">
        <v>31</v>
      </c>
      <c r="D17" s="28">
        <v>4</v>
      </c>
      <c r="E17" s="31" t="s">
        <v>32</v>
      </c>
      <c r="F17" s="28"/>
      <c r="G17" s="28"/>
      <c r="H17" s="28"/>
      <c r="I17" s="28"/>
      <c r="J17" s="28">
        <f t="shared" si="0"/>
        <v>0</v>
      </c>
      <c r="K17" s="54"/>
    </row>
    <row r="18" ht="67.5" outlineLevel="2" spans="1:11">
      <c r="A18" s="24"/>
      <c r="B18" s="36" t="s">
        <v>38</v>
      </c>
      <c r="C18" s="37" t="s">
        <v>39</v>
      </c>
      <c r="D18" s="28"/>
      <c r="E18" s="31"/>
      <c r="F18" s="28"/>
      <c r="G18" s="28"/>
      <c r="H18" s="28"/>
      <c r="I18" s="28"/>
      <c r="J18" s="28">
        <f t="shared" si="0"/>
        <v>0</v>
      </c>
      <c r="K18" s="54"/>
    </row>
    <row r="19" spans="1:11">
      <c r="A19" s="38" t="s">
        <v>40</v>
      </c>
      <c r="B19" s="36" t="s">
        <v>41</v>
      </c>
      <c r="C19" s="39"/>
      <c r="D19" s="40"/>
      <c r="E19" s="41"/>
      <c r="F19" s="42"/>
      <c r="G19" s="42"/>
      <c r="H19" s="42"/>
      <c r="I19" s="42"/>
      <c r="J19" s="28">
        <f t="shared" si="0"/>
        <v>0</v>
      </c>
      <c r="K19" s="55"/>
    </row>
    <row r="20" ht="81" spans="1:11">
      <c r="A20" s="43">
        <v>1</v>
      </c>
      <c r="B20" s="36" t="s">
        <v>42</v>
      </c>
      <c r="C20" s="44" t="s">
        <v>43</v>
      </c>
      <c r="D20" s="41">
        <v>2</v>
      </c>
      <c r="E20" s="40" t="s">
        <v>44</v>
      </c>
      <c r="F20" s="40"/>
      <c r="G20" s="42"/>
      <c r="H20" s="42"/>
      <c r="I20" s="42"/>
      <c r="J20" s="28">
        <f t="shared" si="0"/>
        <v>0</v>
      </c>
      <c r="K20" s="55"/>
    </row>
    <row r="21" ht="27" spans="1:11">
      <c r="A21" s="38" t="s">
        <v>45</v>
      </c>
      <c r="B21" s="36" t="s">
        <v>46</v>
      </c>
      <c r="C21" s="36"/>
      <c r="D21" s="36"/>
      <c r="E21" s="36"/>
      <c r="F21" s="36"/>
      <c r="G21" s="36"/>
      <c r="H21" s="36"/>
      <c r="I21" s="36"/>
      <c r="J21" s="28">
        <f t="shared" si="0"/>
        <v>0</v>
      </c>
      <c r="K21" s="38"/>
    </row>
    <row r="22" ht="135" spans="1:11">
      <c r="A22" s="45">
        <v>1</v>
      </c>
      <c r="B22" s="36" t="s">
        <v>47</v>
      </c>
      <c r="C22" s="44" t="s">
        <v>48</v>
      </c>
      <c r="D22" s="36"/>
      <c r="E22" s="36"/>
      <c r="F22" s="36"/>
      <c r="G22" s="36"/>
      <c r="H22" s="36"/>
      <c r="I22" s="36"/>
      <c r="J22" s="28">
        <f t="shared" si="0"/>
        <v>0</v>
      </c>
      <c r="K22" s="38"/>
    </row>
    <row r="23" spans="1:11">
      <c r="A23" s="38" t="s">
        <v>49</v>
      </c>
      <c r="B23" s="36" t="s">
        <v>50</v>
      </c>
      <c r="C23" s="44"/>
      <c r="D23" s="41"/>
      <c r="E23" s="40"/>
      <c r="F23" s="40"/>
      <c r="G23" s="42"/>
      <c r="H23" s="42"/>
      <c r="I23" s="42"/>
      <c r="J23" s="28">
        <f t="shared" si="0"/>
        <v>0</v>
      </c>
      <c r="K23" s="55"/>
    </row>
    <row r="24" ht="78.75" spans="1:11">
      <c r="A24" s="46">
        <v>1</v>
      </c>
      <c r="B24" s="26" t="s">
        <v>51</v>
      </c>
      <c r="C24" s="27" t="s">
        <v>52</v>
      </c>
      <c r="D24" s="47">
        <v>36</v>
      </c>
      <c r="E24" s="29" t="s">
        <v>18</v>
      </c>
      <c r="F24" s="28"/>
      <c r="G24" s="28"/>
      <c r="H24" s="28"/>
      <c r="I24" s="28"/>
      <c r="J24" s="28">
        <f t="shared" si="0"/>
        <v>0</v>
      </c>
      <c r="K24" s="54"/>
    </row>
    <row r="25" ht="78.75" spans="1:11">
      <c r="A25" s="46">
        <v>2</v>
      </c>
      <c r="B25" s="26" t="s">
        <v>51</v>
      </c>
      <c r="C25" s="27" t="s">
        <v>53</v>
      </c>
      <c r="D25" s="47">
        <v>22</v>
      </c>
      <c r="E25" s="29" t="s">
        <v>18</v>
      </c>
      <c r="F25" s="28"/>
      <c r="G25" s="28"/>
      <c r="H25" s="28"/>
      <c r="I25" s="28"/>
      <c r="J25" s="28">
        <f t="shared" si="0"/>
        <v>0</v>
      </c>
      <c r="K25" s="54"/>
    </row>
    <row r="26" ht="78.75" spans="1:11">
      <c r="A26" s="46">
        <v>3</v>
      </c>
      <c r="B26" s="26" t="s">
        <v>51</v>
      </c>
      <c r="C26" s="27" t="s">
        <v>54</v>
      </c>
      <c r="D26" s="47">
        <v>66</v>
      </c>
      <c r="E26" s="29" t="s">
        <v>18</v>
      </c>
      <c r="F26" s="28"/>
      <c r="G26" s="28"/>
      <c r="H26" s="28"/>
      <c r="I26" s="28"/>
      <c r="J26" s="28">
        <f t="shared" ref="J23:J40" si="1">I26+G26</f>
        <v>0</v>
      </c>
      <c r="K26" s="54"/>
    </row>
    <row r="27" ht="67.5" spans="1:11">
      <c r="A27" s="46">
        <v>4</v>
      </c>
      <c r="B27" s="26" t="s">
        <v>51</v>
      </c>
      <c r="C27" s="27" t="s">
        <v>55</v>
      </c>
      <c r="D27" s="47">
        <v>132</v>
      </c>
      <c r="E27" s="29" t="s">
        <v>18</v>
      </c>
      <c r="F27" s="28"/>
      <c r="G27" s="28"/>
      <c r="H27" s="28"/>
      <c r="I27" s="28"/>
      <c r="J27" s="28">
        <f t="shared" si="1"/>
        <v>0</v>
      </c>
      <c r="K27" s="54"/>
    </row>
    <row r="28" ht="67.5" spans="1:11">
      <c r="A28" s="46">
        <v>5</v>
      </c>
      <c r="B28" s="26" t="s">
        <v>51</v>
      </c>
      <c r="C28" s="27" t="s">
        <v>56</v>
      </c>
      <c r="D28" s="47">
        <v>73</v>
      </c>
      <c r="E28" s="29" t="s">
        <v>18</v>
      </c>
      <c r="F28" s="28"/>
      <c r="G28" s="28"/>
      <c r="H28" s="28"/>
      <c r="I28" s="28"/>
      <c r="J28" s="28">
        <f t="shared" si="1"/>
        <v>0</v>
      </c>
      <c r="K28" s="54"/>
    </row>
    <row r="29" ht="67.5" spans="1:11">
      <c r="A29" s="46">
        <v>6</v>
      </c>
      <c r="B29" s="26" t="s">
        <v>51</v>
      </c>
      <c r="C29" s="27" t="s">
        <v>57</v>
      </c>
      <c r="D29" s="47">
        <v>66</v>
      </c>
      <c r="E29" s="29" t="s">
        <v>18</v>
      </c>
      <c r="F29" s="28"/>
      <c r="G29" s="28"/>
      <c r="H29" s="28"/>
      <c r="I29" s="28"/>
      <c r="J29" s="28">
        <f t="shared" si="1"/>
        <v>0</v>
      </c>
      <c r="K29" s="54"/>
    </row>
    <row r="30" ht="67.5" spans="1:11">
      <c r="A30" s="46">
        <v>7</v>
      </c>
      <c r="B30" s="26" t="s">
        <v>51</v>
      </c>
      <c r="C30" s="27" t="s">
        <v>58</v>
      </c>
      <c r="D30" s="47">
        <v>33</v>
      </c>
      <c r="E30" s="29" t="s">
        <v>18</v>
      </c>
      <c r="F30" s="28"/>
      <c r="G30" s="28"/>
      <c r="H30" s="28"/>
      <c r="I30" s="28"/>
      <c r="J30" s="28">
        <f t="shared" si="1"/>
        <v>0</v>
      </c>
      <c r="K30" s="54"/>
    </row>
    <row r="31" ht="67.5" spans="1:11">
      <c r="A31" s="46">
        <v>8</v>
      </c>
      <c r="B31" s="26" t="s">
        <v>51</v>
      </c>
      <c r="C31" s="27" t="s">
        <v>59</v>
      </c>
      <c r="D31" s="47">
        <v>37</v>
      </c>
      <c r="E31" s="29" t="s">
        <v>18</v>
      </c>
      <c r="F31" s="28"/>
      <c r="G31" s="28"/>
      <c r="H31" s="28"/>
      <c r="I31" s="28"/>
      <c r="J31" s="28">
        <f t="shared" si="1"/>
        <v>0</v>
      </c>
      <c r="K31" s="54"/>
    </row>
    <row r="32" ht="67.5" spans="1:11">
      <c r="A32" s="46">
        <v>9</v>
      </c>
      <c r="B32" s="26" t="s">
        <v>51</v>
      </c>
      <c r="C32" s="27" t="s">
        <v>60</v>
      </c>
      <c r="D32" s="47">
        <v>72</v>
      </c>
      <c r="E32" s="29" t="s">
        <v>18</v>
      </c>
      <c r="F32" s="28"/>
      <c r="G32" s="28"/>
      <c r="H32" s="28"/>
      <c r="I32" s="28"/>
      <c r="J32" s="28">
        <f t="shared" si="1"/>
        <v>0</v>
      </c>
      <c r="K32" s="54"/>
    </row>
    <row r="33" ht="67.5" spans="1:11">
      <c r="A33" s="46">
        <v>10</v>
      </c>
      <c r="B33" s="26" t="s">
        <v>51</v>
      </c>
      <c r="C33" s="27" t="s">
        <v>61</v>
      </c>
      <c r="D33" s="47">
        <v>16</v>
      </c>
      <c r="E33" s="29" t="s">
        <v>18</v>
      </c>
      <c r="F33" s="28"/>
      <c r="G33" s="28"/>
      <c r="H33" s="28"/>
      <c r="I33" s="28"/>
      <c r="J33" s="28">
        <f t="shared" si="1"/>
        <v>0</v>
      </c>
      <c r="K33" s="54"/>
    </row>
    <row r="34" ht="67.5" spans="1:11">
      <c r="A34" s="46">
        <v>11</v>
      </c>
      <c r="B34" s="26" t="s">
        <v>51</v>
      </c>
      <c r="C34" s="27" t="s">
        <v>62</v>
      </c>
      <c r="D34" s="47">
        <v>92</v>
      </c>
      <c r="E34" s="29" t="s">
        <v>18</v>
      </c>
      <c r="F34" s="28"/>
      <c r="G34" s="28"/>
      <c r="H34" s="28"/>
      <c r="I34" s="28"/>
      <c r="J34" s="28">
        <f t="shared" si="1"/>
        <v>0</v>
      </c>
      <c r="K34" s="54"/>
    </row>
    <row r="35" ht="67.5" spans="1:11">
      <c r="A35" s="46">
        <v>12</v>
      </c>
      <c r="B35" s="26" t="s">
        <v>51</v>
      </c>
      <c r="C35" s="27" t="s">
        <v>63</v>
      </c>
      <c r="D35" s="47">
        <v>66</v>
      </c>
      <c r="E35" s="29" t="s">
        <v>18</v>
      </c>
      <c r="F35" s="28"/>
      <c r="G35" s="28"/>
      <c r="H35" s="28"/>
      <c r="I35" s="28"/>
      <c r="J35" s="28">
        <f t="shared" si="1"/>
        <v>0</v>
      </c>
      <c r="K35" s="54"/>
    </row>
    <row r="36" ht="67.5" spans="1:11">
      <c r="A36" s="46">
        <v>13</v>
      </c>
      <c r="B36" s="26" t="s">
        <v>51</v>
      </c>
      <c r="C36" s="27" t="s">
        <v>64</v>
      </c>
      <c r="D36" s="47">
        <v>25</v>
      </c>
      <c r="E36" s="29" t="s">
        <v>18</v>
      </c>
      <c r="F36" s="28"/>
      <c r="G36" s="28"/>
      <c r="H36" s="28"/>
      <c r="I36" s="28"/>
      <c r="J36" s="28">
        <f t="shared" si="1"/>
        <v>0</v>
      </c>
      <c r="K36" s="54"/>
    </row>
    <row r="37" ht="67.5" spans="1:11">
      <c r="A37" s="46">
        <v>14</v>
      </c>
      <c r="B37" s="26" t="s">
        <v>51</v>
      </c>
      <c r="C37" s="27" t="s">
        <v>65</v>
      </c>
      <c r="D37" s="47">
        <v>79</v>
      </c>
      <c r="E37" s="29" t="s">
        <v>18</v>
      </c>
      <c r="F37" s="28"/>
      <c r="G37" s="28"/>
      <c r="H37" s="28"/>
      <c r="I37" s="28"/>
      <c r="J37" s="28">
        <f t="shared" si="1"/>
        <v>0</v>
      </c>
      <c r="K37" s="54"/>
    </row>
    <row r="38" ht="67.5" spans="1:11">
      <c r="A38" s="46">
        <v>15</v>
      </c>
      <c r="B38" s="26" t="s">
        <v>51</v>
      </c>
      <c r="C38" s="27" t="s">
        <v>66</v>
      </c>
      <c r="D38" s="47">
        <v>80</v>
      </c>
      <c r="E38" s="29" t="s">
        <v>18</v>
      </c>
      <c r="F38" s="28"/>
      <c r="G38" s="28"/>
      <c r="H38" s="28"/>
      <c r="I38" s="28"/>
      <c r="J38" s="28">
        <f t="shared" si="1"/>
        <v>0</v>
      </c>
      <c r="K38" s="54"/>
    </row>
    <row r="39" ht="67.5" spans="1:11">
      <c r="A39" s="46">
        <v>16</v>
      </c>
      <c r="B39" s="26" t="s">
        <v>51</v>
      </c>
      <c r="C39" s="27" t="s">
        <v>67</v>
      </c>
      <c r="D39" s="47">
        <v>58</v>
      </c>
      <c r="E39" s="29" t="s">
        <v>18</v>
      </c>
      <c r="F39" s="28"/>
      <c r="G39" s="28"/>
      <c r="H39" s="28"/>
      <c r="I39" s="28"/>
      <c r="J39" s="28">
        <f t="shared" si="1"/>
        <v>0</v>
      </c>
      <c r="K39" s="54"/>
    </row>
    <row r="40" ht="67.5" spans="1:11">
      <c r="A40" s="46">
        <v>17</v>
      </c>
      <c r="B40" s="26" t="s">
        <v>51</v>
      </c>
      <c r="C40" s="27" t="s">
        <v>68</v>
      </c>
      <c r="D40" s="47">
        <v>91</v>
      </c>
      <c r="E40" s="29" t="s">
        <v>18</v>
      </c>
      <c r="F40" s="48"/>
      <c r="G40" s="48"/>
      <c r="H40" s="48"/>
      <c r="I40" s="48"/>
      <c r="J40" s="28">
        <f t="shared" si="1"/>
        <v>0</v>
      </c>
      <c r="K40" s="49"/>
    </row>
    <row r="41" s="4" customFormat="1" ht="22.5" spans="1:11">
      <c r="A41" s="46"/>
      <c r="B41" s="26" t="s">
        <v>69</v>
      </c>
      <c r="C41" s="48"/>
      <c r="D41" s="36"/>
      <c r="E41" s="48"/>
      <c r="F41" s="48"/>
      <c r="G41" s="48"/>
      <c r="H41" s="48"/>
      <c r="I41" s="48"/>
      <c r="J41" s="48"/>
      <c r="K41" s="49"/>
    </row>
    <row r="42" spans="1:11">
      <c r="A42" s="46"/>
      <c r="B42" s="49" t="s">
        <v>70</v>
      </c>
      <c r="C42" s="49"/>
      <c r="D42" s="49"/>
      <c r="E42" s="49"/>
      <c r="F42" s="49"/>
      <c r="G42" s="49"/>
      <c r="H42" s="49"/>
      <c r="I42" s="49"/>
      <c r="J42" s="49"/>
      <c r="K42" s="49"/>
    </row>
    <row r="43" spans="1:1">
      <c r="A43" s="50"/>
    </row>
  </sheetData>
  <autoFilter ref="A3:K42">
    <extLst/>
  </autoFilter>
  <mergeCells count="10">
    <mergeCell ref="A1:K1"/>
    <mergeCell ref="F2:G2"/>
    <mergeCell ref="H2:I2"/>
    <mergeCell ref="B42:K42"/>
    <mergeCell ref="A2:A3"/>
    <mergeCell ref="B2:B3"/>
    <mergeCell ref="C2:C3"/>
    <mergeCell ref="D2:D3"/>
    <mergeCell ref="E2:E3"/>
    <mergeCell ref="K2:K3"/>
  </mergeCells>
  <dataValidations count="1">
    <dataValidation type="decimal" operator="between" allowBlank="1" showErrorMessage="1" errorTitle="数据有效性验证" error="请输入数字-999999999999.99至999999999999.99" sqref="D4:D5">
      <formula1>-999999999999.99</formula1>
      <formula2>999999999999.99</formula2>
    </dataValidation>
  </dataValidations>
  <pageMargins left="0.393055555555556" right="0.156944444444444" top="0.590277777777778" bottom="0.156944444444444" header="0.196527777777778" footer="0.236111111111111"/>
  <pageSetup paperSize="9" scale="61" orientation="portrait"/>
  <headerFooter/>
  <rowBreaks count="2" manualBreakCount="2">
    <brk id="31" max="10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万象府二期工程量清单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王凤娜</dc:creator>
  <cp:lastModifiedBy>WPS_1641201828</cp:lastModifiedBy>
  <dcterms:created xsi:type="dcterms:W3CDTF">2021-04-12T14:05:00Z</dcterms:created>
  <dcterms:modified xsi:type="dcterms:W3CDTF">2022-11-30T05:31:40Z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4A59F593B10D48EAB5B6A95C4990B89B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